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 САЙТ\БЮДЖЕТ\"/>
    </mc:Choice>
  </mc:AlternateContent>
  <bookViews>
    <workbookView xWindow="0" yWindow="0" windowWidth="15345" windowHeight="4050"/>
  </bookViews>
  <sheets>
    <sheet name="анализ дохода" sheetId="4" r:id="rId1"/>
    <sheet name="исполнение" sheetId="1" r:id="rId2"/>
  </sheets>
  <calcPr calcId="152511"/>
</workbook>
</file>

<file path=xl/calcChain.xml><?xml version="1.0" encoding="utf-8"?>
<calcChain xmlns="http://schemas.openxmlformats.org/spreadsheetml/2006/main">
  <c r="G29" i="1" l="1"/>
  <c r="F28" i="1"/>
  <c r="E28" i="1"/>
  <c r="F24" i="1"/>
  <c r="G24" i="1" s="1"/>
  <c r="G27" i="1"/>
  <c r="G26" i="1"/>
  <c r="F18" i="1"/>
  <c r="E18" i="1"/>
  <c r="D10" i="4"/>
  <c r="C18" i="4"/>
  <c r="D22" i="4"/>
  <c r="E22" i="4" s="1"/>
  <c r="C22" i="4"/>
  <c r="D16" i="4"/>
  <c r="C10" i="4"/>
  <c r="E13" i="4"/>
  <c r="E13" i="1"/>
  <c r="E23" i="4"/>
  <c r="E24" i="1"/>
  <c r="G17" i="1"/>
  <c r="G18" i="1"/>
  <c r="E16" i="1"/>
  <c r="F6" i="1"/>
  <c r="F9" i="1"/>
  <c r="F13" i="1"/>
  <c r="F16" i="1"/>
  <c r="F32" i="1"/>
  <c r="F36" i="1"/>
  <c r="F38" i="1"/>
  <c r="F40" i="1"/>
  <c r="E6" i="1"/>
  <c r="E9" i="1"/>
  <c r="E41" i="1" s="1"/>
  <c r="E32" i="1"/>
  <c r="E36" i="1"/>
  <c r="E38" i="1"/>
  <c r="E40" i="1"/>
  <c r="G15" i="1"/>
  <c r="G14" i="1"/>
  <c r="C14" i="4"/>
  <c r="D5" i="4"/>
  <c r="D4" i="4" s="1"/>
  <c r="D8" i="4"/>
  <c r="D14" i="4"/>
  <c r="D18" i="4"/>
  <c r="C5" i="4"/>
  <c r="C4" i="4" s="1"/>
  <c r="C8" i="4"/>
  <c r="E8" i="4" s="1"/>
  <c r="C16" i="4"/>
  <c r="E21" i="4"/>
  <c r="G4" i="1"/>
  <c r="G5" i="1"/>
  <c r="G33" i="1"/>
  <c r="G37" i="1"/>
  <c r="G39" i="1"/>
  <c r="G35" i="1"/>
  <c r="G22" i="1"/>
  <c r="E9" i="4"/>
  <c r="E12" i="4"/>
  <c r="E11" i="4"/>
  <c r="G25" i="1"/>
  <c r="G20" i="1"/>
  <c r="G21" i="1"/>
  <c r="G19" i="1"/>
  <c r="G11" i="1"/>
  <c r="G30" i="1"/>
  <c r="G31" i="1"/>
  <c r="G23" i="1"/>
  <c r="G7" i="1"/>
  <c r="G8" i="1"/>
  <c r="G10" i="1"/>
  <c r="G12" i="1"/>
  <c r="E20" i="4"/>
  <c r="E19" i="4"/>
  <c r="E17" i="4"/>
  <c r="E15" i="4"/>
  <c r="E6" i="4"/>
  <c r="G28" i="1" l="1"/>
  <c r="E14" i="4"/>
  <c r="E16" i="4"/>
  <c r="F41" i="1"/>
  <c r="G40" i="1"/>
  <c r="G32" i="1"/>
  <c r="G36" i="1"/>
  <c r="G6" i="1"/>
  <c r="G38" i="1"/>
  <c r="G16" i="1"/>
  <c r="G13" i="1"/>
  <c r="G9" i="1"/>
  <c r="E18" i="4"/>
  <c r="E10" i="4"/>
  <c r="E5" i="4"/>
  <c r="E4" i="4" l="1"/>
</calcChain>
</file>

<file path=xl/sharedStrings.xml><?xml version="1.0" encoding="utf-8"?>
<sst xmlns="http://schemas.openxmlformats.org/spreadsheetml/2006/main" count="102" uniqueCount="77">
  <si>
    <t>АНАЛИЗ</t>
  </si>
  <si>
    <t>Коды бюджетной классификации</t>
  </si>
  <si>
    <t>Статьи</t>
  </si>
  <si>
    <t>Утвержденные бюджетные назначения</t>
  </si>
  <si>
    <t>Исполнено</t>
  </si>
  <si>
    <t>% исполнения</t>
  </si>
  <si>
    <t>итого</t>
  </si>
  <si>
    <t>ИТОГО</t>
  </si>
  <si>
    <t>Наименование показателей</t>
  </si>
  <si>
    <t>ДОХОДЫ:</t>
  </si>
  <si>
    <t>111 05035 10 0000 120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</si>
  <si>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</si>
  <si>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отсут-ют военные комиссариаты</t>
  </si>
  <si>
    <t>Налог на имущество физических лиц, взимаемый по ставкам, применяемым к объектам налогообл-я, располож-м в границах поселений</t>
  </si>
  <si>
    <t>налоги на прибыль, доходы</t>
  </si>
  <si>
    <t>НАЛОГИ НА ИМУЩЕСТВО</t>
  </si>
  <si>
    <t>ДОХОДЫ ОТ ИСПОЛЬЗОВАНИЯ ИМУЩЕСТВА</t>
  </si>
  <si>
    <t>101 00000 00 0000 000</t>
  </si>
  <si>
    <t>ДОХОДЫ ОТ ОКАЗАНИЯ ПЛАТНЫХ УСЛУГ (РАБОТ)</t>
  </si>
  <si>
    <t>БЕЗВОЗМЕЗДНЫЕ ПОСТУПЛЕНИЯ</t>
  </si>
  <si>
    <t xml:space="preserve">Дотации бюджетам поселений на поддержку мер по обеспечению сбалансированности бюджетов </t>
  </si>
  <si>
    <t>НАЛОГИ НА СОВОКУПНЫЙ ДОХОД</t>
  </si>
  <si>
    <t>Единый сельскохозяйственный налог</t>
  </si>
  <si>
    <t>НДФЛ с доходов, источником кот явл-ся налоговый агент</t>
  </si>
  <si>
    <t>Доходы от сдачи в аренду имущества,находящего в опер упр-ии органов управления поселений о созданных ими учреждений</t>
  </si>
  <si>
    <t>Прочие доходы от оказания платных услуг (работ) получателями средств бюджетов поселений</t>
  </si>
  <si>
    <t>105 03010 01 1000 110</t>
  </si>
  <si>
    <t>106 01030 10 1000 110</t>
  </si>
  <si>
    <t>101 02010 01 1000 110</t>
  </si>
  <si>
    <t>101 02030 01 0000 110</t>
  </si>
  <si>
    <t>НДФЛ с доходов,полученных физ. лицами в соот. со ст. 228 НК РФ</t>
  </si>
  <si>
    <t>ИНЫЕ МЕЖБЮДЖЕТНЫЕ ТРАНФЕРТЫ</t>
  </si>
  <si>
    <t xml:space="preserve">Межбюджетные транферты, передаваемые из бюджетов муниципальных районов на осуществление части полномочий по решению вопросов местного значения в соотвествии с заключенными соглашенями </t>
  </si>
  <si>
    <t>106 06033 10 1000 110</t>
  </si>
  <si>
    <t>Земельный налог с организаций, обладающих земельным участком, расположенным в границах сельских поселений</t>
  </si>
  <si>
    <t>106 06043 10 1000 110</t>
  </si>
  <si>
    <t>Земельный налог с физических лиц, обладающих земельным участком, расположенным в границах сельских поселений</t>
  </si>
  <si>
    <t>113 03050 10 0000 130</t>
  </si>
  <si>
    <t>202 15001 10 0000 151</t>
  </si>
  <si>
    <t>202 15002 10 0000 151</t>
  </si>
  <si>
    <t>202 35118 10 0000 151</t>
  </si>
  <si>
    <t>исполнения бюджета по доходам на 01.04.2017 года</t>
  </si>
  <si>
    <t>202 40014 10 0000 151</t>
  </si>
  <si>
    <t>вид расхода</t>
  </si>
  <si>
    <t>исполнения бюджета по расходам на 01.04.2017 года СП "Алханай"</t>
  </si>
  <si>
    <t>Раздел, подраздел</t>
  </si>
  <si>
    <t>целевая статья</t>
  </si>
  <si>
    <t>0102</t>
  </si>
  <si>
    <t>0000020300</t>
  </si>
  <si>
    <t>121</t>
  </si>
  <si>
    <t>0103</t>
  </si>
  <si>
    <t>0000021100</t>
  </si>
  <si>
    <t>0104</t>
  </si>
  <si>
    <t>0000020400</t>
  </si>
  <si>
    <t>122</t>
  </si>
  <si>
    <t>0113</t>
  </si>
  <si>
    <t>0000092300</t>
  </si>
  <si>
    <t>111</t>
  </si>
  <si>
    <t>244</t>
  </si>
  <si>
    <t>242</t>
  </si>
  <si>
    <t>851</t>
  </si>
  <si>
    <t>852</t>
  </si>
  <si>
    <t>853</t>
  </si>
  <si>
    <t>0203</t>
  </si>
  <si>
    <t>0000051180</t>
  </si>
  <si>
    <t>0309</t>
  </si>
  <si>
    <t>0000021801</t>
  </si>
  <si>
    <t>0707</t>
  </si>
  <si>
    <t>0000043101</t>
  </si>
  <si>
    <t xml:space="preserve">0801 </t>
  </si>
  <si>
    <t>0000044091</t>
  </si>
  <si>
    <t>611</t>
  </si>
  <si>
    <t>1001</t>
  </si>
  <si>
    <t>0000049101</t>
  </si>
  <si>
    <t>312</t>
  </si>
  <si>
    <t>Главный бухгалтер</t>
  </si>
  <si>
    <t>С.Т. Манзаракшаева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</si>
</sst>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0" xfId="0" applyFont="1"/>
    <xf numFmtId="0" fontId="8" fillId="0" borderId="0" xfId="0" applyFont="1"/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Border="1"/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E25"/>
  <sheetViews>
    <sheetView tabSelected="1" workbookViewId="0">
      <selection activeCell="F4" sqref="F4"/>
    </sheetView>
  </sheetViews>
  <sheetFormatPr defaultRowHeight="15" x14ac:dyDescent="0.25"/>
  <cols>
    <col min="1" max="1" width="21.85546875" style="6" customWidth="1"/>
    <col min="2" max="2" width="39.28515625" style="7" customWidth="1"/>
    <col min="3" max="3" width="13.5703125" style="7" customWidth="1"/>
    <col min="4" max="4" width="11.28515625" style="7" customWidth="1"/>
    <col min="5" max="5" width="10.85546875" style="7" customWidth="1"/>
  </cols>
  <sheetData>
    <row r="1" spans="1:5" s="5" customFormat="1" ht="15.75" x14ac:dyDescent="0.25">
      <c r="A1" s="16"/>
      <c r="B1" s="12" t="s">
        <v>0</v>
      </c>
      <c r="C1" s="17"/>
      <c r="D1" s="17"/>
      <c r="E1" s="17"/>
    </row>
    <row r="2" spans="1:5" s="5" customFormat="1" ht="16.5" customHeight="1" x14ac:dyDescent="0.25">
      <c r="A2" s="16"/>
      <c r="B2" s="12" t="s">
        <v>41</v>
      </c>
      <c r="C2" s="17"/>
      <c r="D2" s="17"/>
      <c r="E2" s="17"/>
    </row>
    <row r="3" spans="1:5" ht="39" customHeight="1" x14ac:dyDescent="0.25">
      <c r="A3" s="8" t="s">
        <v>1</v>
      </c>
      <c r="B3" s="13" t="s">
        <v>8</v>
      </c>
      <c r="C3" s="13" t="s">
        <v>3</v>
      </c>
      <c r="D3" s="13" t="s">
        <v>4</v>
      </c>
      <c r="E3" s="13" t="s">
        <v>5</v>
      </c>
    </row>
    <row r="4" spans="1:5" ht="15" customHeight="1" x14ac:dyDescent="0.25">
      <c r="A4" s="9"/>
      <c r="B4" s="14" t="s">
        <v>9</v>
      </c>
      <c r="C4" s="35">
        <f>C5+C8+C10+C14+C16+C18+C22</f>
        <v>5420400</v>
      </c>
      <c r="D4" s="35">
        <f>D5+D8+D10+D14+D16+D18+D22</f>
        <v>1285654.56</v>
      </c>
      <c r="E4" s="37">
        <f>100*D4/C4</f>
        <v>23.718813371706887</v>
      </c>
    </row>
    <row r="5" spans="1:5" ht="15" customHeight="1" x14ac:dyDescent="0.25">
      <c r="A5" s="39" t="s">
        <v>17</v>
      </c>
      <c r="B5" s="25" t="s">
        <v>14</v>
      </c>
      <c r="C5" s="36">
        <f>C6</f>
        <v>42000</v>
      </c>
      <c r="D5" s="36">
        <f>D6+D7</f>
        <v>9455.31</v>
      </c>
      <c r="E5" s="38">
        <f>100*D5/C5</f>
        <v>22.512642857142858</v>
      </c>
    </row>
    <row r="6" spans="1:5" ht="28.5" customHeight="1" x14ac:dyDescent="0.25">
      <c r="A6" s="40" t="s">
        <v>28</v>
      </c>
      <c r="B6" s="15" t="s">
        <v>23</v>
      </c>
      <c r="C6" s="31">
        <v>42000</v>
      </c>
      <c r="D6" s="31">
        <v>9385.9699999999993</v>
      </c>
      <c r="E6" s="31">
        <f>100*D6/C6</f>
        <v>22.347547619047617</v>
      </c>
    </row>
    <row r="7" spans="1:5" ht="26.25" customHeight="1" x14ac:dyDescent="0.25">
      <c r="A7" s="40" t="s">
        <v>29</v>
      </c>
      <c r="B7" s="15" t="s">
        <v>30</v>
      </c>
      <c r="C7" s="31"/>
      <c r="D7" s="31">
        <v>69.34</v>
      </c>
      <c r="E7" s="31"/>
    </row>
    <row r="8" spans="1:5" ht="30" customHeight="1" x14ac:dyDescent="0.25">
      <c r="A8" s="39"/>
      <c r="B8" s="26" t="s">
        <v>21</v>
      </c>
      <c r="C8" s="32">
        <f>C9</f>
        <v>3000</v>
      </c>
      <c r="D8" s="32">
        <f>D9</f>
        <v>1653.21</v>
      </c>
      <c r="E8" s="36">
        <f t="shared" ref="E8:E17" si="0">100*D8/C8</f>
        <v>55.106999999999999</v>
      </c>
    </row>
    <row r="9" spans="1:5" ht="17.25" customHeight="1" x14ac:dyDescent="0.25">
      <c r="A9" s="40" t="s">
        <v>26</v>
      </c>
      <c r="B9" s="15" t="s">
        <v>22</v>
      </c>
      <c r="C9" s="31">
        <v>3000</v>
      </c>
      <c r="D9" s="31">
        <v>1653.21</v>
      </c>
      <c r="E9" s="31">
        <f t="shared" si="0"/>
        <v>55.106999999999999</v>
      </c>
    </row>
    <row r="10" spans="1:5" ht="22.5" customHeight="1" x14ac:dyDescent="0.25">
      <c r="A10" s="39"/>
      <c r="B10" s="25" t="s">
        <v>15</v>
      </c>
      <c r="C10" s="32">
        <f>C11+C12+C13</f>
        <v>147000</v>
      </c>
      <c r="D10" s="32">
        <f>D11+D12+D13</f>
        <v>2376.04</v>
      </c>
      <c r="E10" s="32">
        <f t="shared" ref="E10" si="1">E11+E12+E13</f>
        <v>23.997319999999998</v>
      </c>
    </row>
    <row r="11" spans="1:5" ht="55.5" customHeight="1" x14ac:dyDescent="0.25">
      <c r="A11" s="40" t="s">
        <v>27</v>
      </c>
      <c r="B11" s="15" t="s">
        <v>13</v>
      </c>
      <c r="C11" s="31">
        <v>20000</v>
      </c>
      <c r="D11" s="31">
        <v>890</v>
      </c>
      <c r="E11" s="31">
        <f t="shared" si="0"/>
        <v>4.45</v>
      </c>
    </row>
    <row r="12" spans="1:5" ht="31.5" customHeight="1" x14ac:dyDescent="0.25">
      <c r="A12" s="40" t="s">
        <v>33</v>
      </c>
      <c r="B12" s="15" t="s">
        <v>34</v>
      </c>
      <c r="C12" s="31">
        <v>2000</v>
      </c>
      <c r="D12" s="31">
        <v>373.14</v>
      </c>
      <c r="E12" s="31">
        <f t="shared" si="0"/>
        <v>18.657</v>
      </c>
    </row>
    <row r="13" spans="1:5" ht="31.5" customHeight="1" x14ac:dyDescent="0.25">
      <c r="A13" s="40" t="s">
        <v>35</v>
      </c>
      <c r="B13" s="15" t="s">
        <v>36</v>
      </c>
      <c r="C13" s="31">
        <v>125000</v>
      </c>
      <c r="D13" s="31">
        <v>1112.9000000000001</v>
      </c>
      <c r="E13" s="31">
        <f t="shared" ref="E13" si="2">100*D13/C13</f>
        <v>0.89032000000000011</v>
      </c>
    </row>
    <row r="14" spans="1:5" ht="15.75" customHeight="1" x14ac:dyDescent="0.25">
      <c r="A14" s="39"/>
      <c r="B14" s="24" t="s">
        <v>16</v>
      </c>
      <c r="C14" s="32">
        <f>C15</f>
        <v>60000</v>
      </c>
      <c r="D14" s="32">
        <f>D15</f>
        <v>840</v>
      </c>
      <c r="E14" s="36">
        <f t="shared" si="0"/>
        <v>1.4</v>
      </c>
    </row>
    <row r="15" spans="1:5" ht="15" customHeight="1" x14ac:dyDescent="0.25">
      <c r="A15" s="40" t="s">
        <v>10</v>
      </c>
      <c r="B15" s="27" t="s">
        <v>24</v>
      </c>
      <c r="C15" s="31">
        <v>60000</v>
      </c>
      <c r="D15" s="31">
        <v>840</v>
      </c>
      <c r="E15" s="31">
        <f t="shared" si="0"/>
        <v>1.4</v>
      </c>
    </row>
    <row r="16" spans="1:5" ht="12" customHeight="1" x14ac:dyDescent="0.25">
      <c r="A16" s="39"/>
      <c r="B16" s="24" t="s">
        <v>18</v>
      </c>
      <c r="C16" s="32">
        <f>C17</f>
        <v>70000</v>
      </c>
      <c r="D16" s="32">
        <f>D17</f>
        <v>25000</v>
      </c>
      <c r="E16" s="32">
        <f t="shared" si="0"/>
        <v>35.714285714285715</v>
      </c>
    </row>
    <row r="17" spans="1:5" ht="42" customHeight="1" x14ac:dyDescent="0.25">
      <c r="A17" s="40" t="s">
        <v>37</v>
      </c>
      <c r="B17" s="15" t="s">
        <v>25</v>
      </c>
      <c r="C17" s="31">
        <v>70000</v>
      </c>
      <c r="D17" s="31">
        <v>25000</v>
      </c>
      <c r="E17" s="31">
        <f t="shared" si="0"/>
        <v>35.714285714285715</v>
      </c>
    </row>
    <row r="18" spans="1:5" ht="15" customHeight="1" x14ac:dyDescent="0.25">
      <c r="A18" s="39"/>
      <c r="B18" s="25" t="s">
        <v>19</v>
      </c>
      <c r="C18" s="32">
        <f>C19+C20+C21</f>
        <v>5026400</v>
      </c>
      <c r="D18" s="32">
        <f>D19+D20+D21</f>
        <v>1223850</v>
      </c>
      <c r="E18" s="32">
        <f t="shared" ref="E18:E23" si="3">100*D18/C18</f>
        <v>24.348440235556264</v>
      </c>
    </row>
    <row r="19" spans="1:5" ht="28.5" customHeight="1" x14ac:dyDescent="0.25">
      <c r="A19" s="40" t="s">
        <v>38</v>
      </c>
      <c r="B19" s="15" t="s">
        <v>11</v>
      </c>
      <c r="C19" s="33">
        <v>2198400</v>
      </c>
      <c r="D19" s="33">
        <v>549600</v>
      </c>
      <c r="E19" s="33">
        <f t="shared" si="3"/>
        <v>25</v>
      </c>
    </row>
    <row r="20" spans="1:5" ht="42.75" customHeight="1" x14ac:dyDescent="0.25">
      <c r="A20" s="40" t="s">
        <v>39</v>
      </c>
      <c r="B20" s="15" t="s">
        <v>20</v>
      </c>
      <c r="C20" s="31">
        <v>2753000</v>
      </c>
      <c r="D20" s="31">
        <v>655500</v>
      </c>
      <c r="E20" s="31">
        <f t="shared" si="3"/>
        <v>23.810388666908828</v>
      </c>
    </row>
    <row r="21" spans="1:5" ht="54.75" customHeight="1" x14ac:dyDescent="0.25">
      <c r="A21" s="40" t="s">
        <v>40</v>
      </c>
      <c r="B21" s="15" t="s">
        <v>12</v>
      </c>
      <c r="C21" s="33">
        <v>75000</v>
      </c>
      <c r="D21" s="33">
        <v>18750</v>
      </c>
      <c r="E21" s="33">
        <f t="shared" si="3"/>
        <v>25</v>
      </c>
    </row>
    <row r="22" spans="1:5" ht="25.5" customHeight="1" x14ac:dyDescent="0.25">
      <c r="A22" s="41"/>
      <c r="B22" s="25" t="s">
        <v>31</v>
      </c>
      <c r="C22" s="34">
        <f>C23</f>
        <v>72000</v>
      </c>
      <c r="D22" s="34">
        <f>D23</f>
        <v>22480</v>
      </c>
      <c r="E22" s="33">
        <f t="shared" si="3"/>
        <v>31.222222222222221</v>
      </c>
    </row>
    <row r="23" spans="1:5" ht="66.75" customHeight="1" x14ac:dyDescent="0.25">
      <c r="A23" s="42" t="s">
        <v>42</v>
      </c>
      <c r="B23" s="15" t="s">
        <v>32</v>
      </c>
      <c r="C23" s="33">
        <v>72000</v>
      </c>
      <c r="D23" s="33">
        <v>22480</v>
      </c>
      <c r="E23" s="33">
        <f t="shared" si="3"/>
        <v>31.222222222222221</v>
      </c>
    </row>
    <row r="24" spans="1:5" ht="27" customHeight="1" x14ac:dyDescent="0.25"/>
    <row r="25" spans="1:5" ht="37.5" customHeight="1" x14ac:dyDescent="0.25"/>
  </sheetData>
  <phoneticPr fontId="5" type="noConversion"/>
  <pageMargins left="0.19685039370078741" right="0.19685039370078741" top="0.19685039370078741" bottom="0.51181102362204722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topLeftCell="A26" zoomScale="110" zoomScaleNormal="110" zoomScaleSheetLayoutView="100" workbookViewId="0">
      <selection activeCell="G41" sqref="G41"/>
    </sheetView>
  </sheetViews>
  <sheetFormatPr defaultRowHeight="15" x14ac:dyDescent="0.25"/>
  <cols>
    <col min="1" max="1" width="10" customWidth="1"/>
    <col min="2" max="2" width="12" customWidth="1"/>
    <col min="3" max="3" width="6" customWidth="1"/>
    <col min="4" max="4" width="8.42578125" customWidth="1"/>
    <col min="5" max="5" width="17.140625" customWidth="1"/>
    <col min="6" max="6" width="14.85546875" customWidth="1"/>
    <col min="7" max="7" width="13" customWidth="1"/>
  </cols>
  <sheetData>
    <row r="1" spans="1:10" s="5" customFormat="1" ht="12.75" x14ac:dyDescent="0.2">
      <c r="A1" s="48" t="s">
        <v>0</v>
      </c>
      <c r="B1" s="48"/>
      <c r="C1" s="48"/>
      <c r="D1" s="48"/>
      <c r="E1" s="48"/>
      <c r="F1" s="48"/>
      <c r="G1" s="48"/>
    </row>
    <row r="2" spans="1:10" s="5" customFormat="1" ht="12.75" x14ac:dyDescent="0.2">
      <c r="A2" s="48" t="s">
        <v>44</v>
      </c>
      <c r="B2" s="48"/>
      <c r="C2" s="48"/>
      <c r="D2" s="48"/>
      <c r="E2" s="48"/>
      <c r="F2" s="48"/>
      <c r="G2" s="48"/>
    </row>
    <row r="3" spans="1:10" s="4" customFormat="1" ht="32.25" x14ac:dyDescent="0.2">
      <c r="A3" s="3" t="s">
        <v>45</v>
      </c>
      <c r="B3" s="3" t="s">
        <v>46</v>
      </c>
      <c r="C3" s="3" t="s">
        <v>43</v>
      </c>
      <c r="D3" s="2" t="s">
        <v>2</v>
      </c>
      <c r="E3" s="10" t="s">
        <v>3</v>
      </c>
      <c r="F3" s="11" t="s">
        <v>4</v>
      </c>
      <c r="G3" s="3" t="s">
        <v>5</v>
      </c>
    </row>
    <row r="4" spans="1:10" x14ac:dyDescent="0.25">
      <c r="A4" s="18" t="s">
        <v>47</v>
      </c>
      <c r="B4" s="18" t="s">
        <v>48</v>
      </c>
      <c r="C4" s="18" t="s">
        <v>49</v>
      </c>
      <c r="D4" s="19">
        <v>211</v>
      </c>
      <c r="E4" s="43">
        <v>420400</v>
      </c>
      <c r="F4" s="43">
        <v>86192.52</v>
      </c>
      <c r="G4" s="44">
        <f>F4*100/E4</f>
        <v>20.502502378686966</v>
      </c>
      <c r="J4" s="1"/>
    </row>
    <row r="5" spans="1:10" x14ac:dyDescent="0.25">
      <c r="A5" s="21"/>
      <c r="B5" s="21"/>
      <c r="C5" s="21">
        <v>129</v>
      </c>
      <c r="D5" s="19">
        <v>213</v>
      </c>
      <c r="E5" s="43">
        <v>127000</v>
      </c>
      <c r="F5" s="43">
        <v>27210.799999999999</v>
      </c>
      <c r="G5" s="44">
        <f>F5*100/E5</f>
        <v>21.425826771653544</v>
      </c>
    </row>
    <row r="6" spans="1:10" x14ac:dyDescent="0.25">
      <c r="A6" s="28" t="s">
        <v>6</v>
      </c>
      <c r="B6" s="28"/>
      <c r="C6" s="28"/>
      <c r="D6" s="28"/>
      <c r="E6" s="45">
        <f>E4+E5</f>
        <v>547400</v>
      </c>
      <c r="F6" s="45">
        <f>F4+F5</f>
        <v>113403.32</v>
      </c>
      <c r="G6" s="45">
        <f t="shared" ref="G6:G12" si="0">F6*100/E6</f>
        <v>20.716719035440263</v>
      </c>
    </row>
    <row r="7" spans="1:10" x14ac:dyDescent="0.25">
      <c r="A7" s="18" t="s">
        <v>50</v>
      </c>
      <c r="B7" s="18" t="s">
        <v>51</v>
      </c>
      <c r="C7" s="18" t="s">
        <v>49</v>
      </c>
      <c r="D7" s="19">
        <v>211</v>
      </c>
      <c r="E7" s="43">
        <v>41500</v>
      </c>
      <c r="F7" s="43">
        <v>0</v>
      </c>
      <c r="G7" s="44">
        <f t="shared" si="0"/>
        <v>0</v>
      </c>
    </row>
    <row r="8" spans="1:10" x14ac:dyDescent="0.25">
      <c r="A8" s="21"/>
      <c r="B8" s="21"/>
      <c r="C8" s="21">
        <v>129</v>
      </c>
      <c r="D8" s="19">
        <v>213</v>
      </c>
      <c r="E8" s="43">
        <v>12600</v>
      </c>
      <c r="F8" s="43">
        <v>0</v>
      </c>
      <c r="G8" s="44">
        <f t="shared" si="0"/>
        <v>0</v>
      </c>
    </row>
    <row r="9" spans="1:10" x14ac:dyDescent="0.25">
      <c r="A9" s="28" t="s">
        <v>6</v>
      </c>
      <c r="B9" s="28"/>
      <c r="C9" s="28"/>
      <c r="D9" s="28"/>
      <c r="E9" s="45">
        <f>E7+E8</f>
        <v>54100</v>
      </c>
      <c r="F9" s="45">
        <f>F7+F8</f>
        <v>0</v>
      </c>
      <c r="G9" s="45">
        <f t="shared" si="0"/>
        <v>0</v>
      </c>
    </row>
    <row r="10" spans="1:10" x14ac:dyDescent="0.25">
      <c r="A10" s="18" t="s">
        <v>52</v>
      </c>
      <c r="B10" s="18" t="s">
        <v>53</v>
      </c>
      <c r="C10" s="18" t="s">
        <v>49</v>
      </c>
      <c r="D10" s="19">
        <v>211</v>
      </c>
      <c r="E10" s="43">
        <v>490800</v>
      </c>
      <c r="F10" s="43">
        <v>123612.16</v>
      </c>
      <c r="G10" s="44">
        <f t="shared" si="0"/>
        <v>25.185851670741645</v>
      </c>
    </row>
    <row r="11" spans="1:10" x14ac:dyDescent="0.25">
      <c r="A11" s="18"/>
      <c r="B11" s="18"/>
      <c r="C11" s="18" t="s">
        <v>54</v>
      </c>
      <c r="D11" s="19">
        <v>212</v>
      </c>
      <c r="E11" s="43">
        <v>10000</v>
      </c>
      <c r="F11" s="43">
        <v>10000</v>
      </c>
      <c r="G11" s="44">
        <f t="shared" si="0"/>
        <v>100</v>
      </c>
    </row>
    <row r="12" spans="1:10" x14ac:dyDescent="0.25">
      <c r="A12" s="21"/>
      <c r="B12" s="21"/>
      <c r="C12" s="21">
        <v>129</v>
      </c>
      <c r="D12" s="19">
        <v>213</v>
      </c>
      <c r="E12" s="43">
        <v>148800</v>
      </c>
      <c r="F12" s="43">
        <v>39736.83</v>
      </c>
      <c r="G12" s="44">
        <f t="shared" si="0"/>
        <v>26.70485887096774</v>
      </c>
    </row>
    <row r="13" spans="1:10" x14ac:dyDescent="0.25">
      <c r="A13" s="28" t="s">
        <v>6</v>
      </c>
      <c r="B13" s="28"/>
      <c r="C13" s="28"/>
      <c r="D13" s="28"/>
      <c r="E13" s="45">
        <f>E10+E12+E11</f>
        <v>649600</v>
      </c>
      <c r="F13" s="45">
        <f>F10+F12+F11</f>
        <v>173348.99</v>
      </c>
      <c r="G13" s="45">
        <f>F13*100/E13</f>
        <v>26.68549722906404</v>
      </c>
    </row>
    <row r="14" spans="1:10" x14ac:dyDescent="0.25">
      <c r="A14" s="18" t="s">
        <v>55</v>
      </c>
      <c r="B14" s="18" t="s">
        <v>56</v>
      </c>
      <c r="C14" s="18" t="s">
        <v>57</v>
      </c>
      <c r="D14" s="20">
        <v>211</v>
      </c>
      <c r="E14" s="43">
        <v>668400</v>
      </c>
      <c r="F14" s="43">
        <v>166220.79999999999</v>
      </c>
      <c r="G14" s="43">
        <f t="shared" ref="G14:G18" si="1">100*F14/E14</f>
        <v>24.868461998803109</v>
      </c>
    </row>
    <row r="15" spans="1:10" x14ac:dyDescent="0.25">
      <c r="A15" s="22"/>
      <c r="B15" s="22"/>
      <c r="C15" s="22">
        <v>119</v>
      </c>
      <c r="D15" s="20">
        <v>213</v>
      </c>
      <c r="E15" s="43">
        <v>201800</v>
      </c>
      <c r="F15" s="43">
        <v>48854.400000000001</v>
      </c>
      <c r="G15" s="43">
        <f t="shared" si="1"/>
        <v>24.209316154608523</v>
      </c>
    </row>
    <row r="16" spans="1:10" x14ac:dyDescent="0.25">
      <c r="A16" s="28" t="s">
        <v>6</v>
      </c>
      <c r="B16" s="28"/>
      <c r="C16" s="28"/>
      <c r="D16" s="29"/>
      <c r="E16" s="45">
        <f>E14+E15</f>
        <v>870200</v>
      </c>
      <c r="F16" s="45">
        <f>F14+F15</f>
        <v>215075.19999999998</v>
      </c>
      <c r="G16" s="45">
        <f t="shared" si="1"/>
        <v>24.715605607906227</v>
      </c>
    </row>
    <row r="17" spans="1:7" x14ac:dyDescent="0.25">
      <c r="A17" s="18" t="s">
        <v>55</v>
      </c>
      <c r="B17" s="18" t="s">
        <v>56</v>
      </c>
      <c r="C17" s="18" t="s">
        <v>59</v>
      </c>
      <c r="D17" s="20">
        <v>221</v>
      </c>
      <c r="E17" s="43">
        <v>45000</v>
      </c>
      <c r="F17" s="43">
        <v>10901.81</v>
      </c>
      <c r="G17" s="43">
        <f t="shared" si="1"/>
        <v>24.226244444444443</v>
      </c>
    </row>
    <row r="18" spans="1:7" x14ac:dyDescent="0.25">
      <c r="A18" s="28" t="s">
        <v>6</v>
      </c>
      <c r="B18" s="28"/>
      <c r="C18" s="28"/>
      <c r="D18" s="29"/>
      <c r="E18" s="45">
        <f>E17</f>
        <v>45000</v>
      </c>
      <c r="F18" s="45">
        <f>F17</f>
        <v>10901.81</v>
      </c>
      <c r="G18" s="45">
        <f t="shared" si="1"/>
        <v>24.226244444444443</v>
      </c>
    </row>
    <row r="19" spans="1:7" x14ac:dyDescent="0.25">
      <c r="A19" s="18" t="s">
        <v>55</v>
      </c>
      <c r="B19" s="18" t="s">
        <v>56</v>
      </c>
      <c r="C19" s="18" t="s">
        <v>58</v>
      </c>
      <c r="D19" s="19">
        <v>223</v>
      </c>
      <c r="E19" s="43">
        <v>1003858.89</v>
      </c>
      <c r="F19" s="43">
        <v>210273.89</v>
      </c>
      <c r="G19" s="44">
        <f>F19*100/E19</f>
        <v>20.946558534735892</v>
      </c>
    </row>
    <row r="20" spans="1:7" x14ac:dyDescent="0.25">
      <c r="A20" s="21"/>
      <c r="B20" s="21"/>
      <c r="C20" s="21"/>
      <c r="D20" s="19">
        <v>225</v>
      </c>
      <c r="E20" s="43">
        <v>1200</v>
      </c>
      <c r="F20" s="43">
        <v>1200</v>
      </c>
      <c r="G20" s="44">
        <f>F20*100/E20</f>
        <v>100</v>
      </c>
    </row>
    <row r="21" spans="1:7" x14ac:dyDescent="0.25">
      <c r="A21" s="21"/>
      <c r="B21" s="21"/>
      <c r="C21" s="21"/>
      <c r="D21" s="19">
        <v>226</v>
      </c>
      <c r="E21" s="43">
        <v>3850</v>
      </c>
      <c r="F21" s="43">
        <v>3850</v>
      </c>
      <c r="G21" s="44">
        <f>F21*100/E21</f>
        <v>100</v>
      </c>
    </row>
    <row r="22" spans="1:7" x14ac:dyDescent="0.25">
      <c r="A22" s="21"/>
      <c r="B22" s="21"/>
      <c r="C22" s="21"/>
      <c r="D22" s="19">
        <v>290</v>
      </c>
      <c r="E22" s="43">
        <v>10000</v>
      </c>
      <c r="F22" s="43">
        <v>9548</v>
      </c>
      <c r="G22" s="44">
        <f>F22*100/E22</f>
        <v>95.48</v>
      </c>
    </row>
    <row r="23" spans="1:7" x14ac:dyDescent="0.25">
      <c r="A23" s="21"/>
      <c r="B23" s="21"/>
      <c r="C23" s="21"/>
      <c r="D23" s="19">
        <v>340</v>
      </c>
      <c r="E23" s="43">
        <v>27000</v>
      </c>
      <c r="F23" s="43">
        <v>13928.5</v>
      </c>
      <c r="G23" s="44">
        <f>F23*100/E23</f>
        <v>51.587037037037035</v>
      </c>
    </row>
    <row r="24" spans="1:7" x14ac:dyDescent="0.25">
      <c r="A24" s="28" t="s">
        <v>6</v>
      </c>
      <c r="B24" s="28"/>
      <c r="C24" s="28"/>
      <c r="D24" s="29"/>
      <c r="E24" s="45">
        <f>E19+E20+E21+E22+E23</f>
        <v>1045908.89</v>
      </c>
      <c r="F24" s="45">
        <f>F19+F20+F21+F22+F23</f>
        <v>238800.39</v>
      </c>
      <c r="G24" s="45">
        <f>100*F24/E24</f>
        <v>22.831853929456514</v>
      </c>
    </row>
    <row r="25" spans="1:7" x14ac:dyDescent="0.25">
      <c r="A25" s="18" t="s">
        <v>55</v>
      </c>
      <c r="B25" s="18" t="s">
        <v>56</v>
      </c>
      <c r="C25" s="18" t="s">
        <v>60</v>
      </c>
      <c r="D25" s="19">
        <v>290</v>
      </c>
      <c r="E25" s="43">
        <v>2812</v>
      </c>
      <c r="F25" s="43">
        <v>2812</v>
      </c>
      <c r="G25" s="44">
        <f t="shared" ref="G25:G33" si="2">F25*100/E25</f>
        <v>100</v>
      </c>
    </row>
    <row r="26" spans="1:7" x14ac:dyDescent="0.25">
      <c r="A26" s="18"/>
      <c r="B26" s="18"/>
      <c r="C26" s="18" t="s">
        <v>61</v>
      </c>
      <c r="D26" s="19">
        <v>290</v>
      </c>
      <c r="E26" s="43">
        <v>18050</v>
      </c>
      <c r="F26" s="43">
        <v>18050</v>
      </c>
      <c r="G26" s="44">
        <f t="shared" si="2"/>
        <v>100</v>
      </c>
    </row>
    <row r="27" spans="1:7" x14ac:dyDescent="0.25">
      <c r="A27" s="18"/>
      <c r="B27" s="18"/>
      <c r="C27" s="18" t="s">
        <v>62</v>
      </c>
      <c r="D27" s="19">
        <v>290</v>
      </c>
      <c r="E27" s="43">
        <v>979.11</v>
      </c>
      <c r="F27" s="43">
        <v>979.11</v>
      </c>
      <c r="G27" s="44">
        <f t="shared" si="2"/>
        <v>100</v>
      </c>
    </row>
    <row r="28" spans="1:7" x14ac:dyDescent="0.25">
      <c r="A28" s="28" t="s">
        <v>6</v>
      </c>
      <c r="B28" s="28"/>
      <c r="C28" s="28"/>
      <c r="D28" s="28"/>
      <c r="E28" s="45">
        <f>SUM(E25:E27)</f>
        <v>21841.11</v>
      </c>
      <c r="F28" s="45">
        <f>SUM(F25:F27)</f>
        <v>21841.11</v>
      </c>
      <c r="G28" s="46">
        <f>100*F28/E28</f>
        <v>100</v>
      </c>
    </row>
    <row r="29" spans="1:7" x14ac:dyDescent="0.25">
      <c r="A29" s="18" t="s">
        <v>63</v>
      </c>
      <c r="B29" s="18" t="s">
        <v>64</v>
      </c>
      <c r="C29" s="18" t="s">
        <v>49</v>
      </c>
      <c r="D29" s="19">
        <v>211</v>
      </c>
      <c r="E29" s="43">
        <v>54500</v>
      </c>
      <c r="F29" s="43">
        <v>9372</v>
      </c>
      <c r="G29" s="44">
        <f>F29*100/E29</f>
        <v>17.196330275229357</v>
      </c>
    </row>
    <row r="30" spans="1:7" x14ac:dyDescent="0.25">
      <c r="A30" s="21"/>
      <c r="B30" s="21"/>
      <c r="C30" s="21">
        <v>129</v>
      </c>
      <c r="D30" s="19">
        <v>213</v>
      </c>
      <c r="E30" s="43">
        <v>16600</v>
      </c>
      <c r="F30" s="43">
        <v>3960</v>
      </c>
      <c r="G30" s="44">
        <f t="shared" si="2"/>
        <v>23.85542168674699</v>
      </c>
    </row>
    <row r="31" spans="1:7" x14ac:dyDescent="0.25">
      <c r="A31" s="21"/>
      <c r="B31" s="21"/>
      <c r="C31" s="21">
        <v>244</v>
      </c>
      <c r="D31" s="19">
        <v>340</v>
      </c>
      <c r="E31" s="43">
        <v>3900</v>
      </c>
      <c r="F31" s="43">
        <v>772</v>
      </c>
      <c r="G31" s="44">
        <f t="shared" si="2"/>
        <v>19.794871794871796</v>
      </c>
    </row>
    <row r="32" spans="1:7" x14ac:dyDescent="0.25">
      <c r="A32" s="28" t="s">
        <v>6</v>
      </c>
      <c r="B32" s="28"/>
      <c r="C32" s="28"/>
      <c r="D32" s="28"/>
      <c r="E32" s="45">
        <f>E29+E30+E31</f>
        <v>75000</v>
      </c>
      <c r="F32" s="45">
        <f>F29+F30+F31</f>
        <v>14104</v>
      </c>
      <c r="G32" s="46">
        <f>100*F32/E32</f>
        <v>18.805333333333333</v>
      </c>
    </row>
    <row r="33" spans="1:7" x14ac:dyDescent="0.25">
      <c r="A33" s="30" t="s">
        <v>65</v>
      </c>
      <c r="B33" s="30" t="s">
        <v>66</v>
      </c>
      <c r="C33" s="30" t="s">
        <v>58</v>
      </c>
      <c r="D33" s="29">
        <v>340</v>
      </c>
      <c r="E33" s="45">
        <v>15000</v>
      </c>
      <c r="F33" s="46">
        <v>1528</v>
      </c>
      <c r="G33" s="46">
        <f t="shared" si="2"/>
        <v>10.186666666666667</v>
      </c>
    </row>
    <row r="34" spans="1:7" x14ac:dyDescent="0.25">
      <c r="A34" s="18" t="s">
        <v>67</v>
      </c>
      <c r="B34" s="18" t="s">
        <v>68</v>
      </c>
      <c r="C34" s="18" t="s">
        <v>57</v>
      </c>
      <c r="D34" s="19">
        <v>211</v>
      </c>
      <c r="E34" s="43">
        <v>91000</v>
      </c>
      <c r="F34" s="43">
        <v>27146.7</v>
      </c>
      <c r="G34" s="44">
        <v>21</v>
      </c>
    </row>
    <row r="35" spans="1:7" x14ac:dyDescent="0.25">
      <c r="A35" s="21"/>
      <c r="B35" s="21"/>
      <c r="C35" s="21">
        <v>119</v>
      </c>
      <c r="D35" s="19">
        <v>213</v>
      </c>
      <c r="E35" s="43">
        <v>27500</v>
      </c>
      <c r="F35" s="43">
        <v>8108.43</v>
      </c>
      <c r="G35" s="44">
        <f>F35*100/E35</f>
        <v>29.485199999999999</v>
      </c>
    </row>
    <row r="36" spans="1:7" x14ac:dyDescent="0.25">
      <c r="A36" s="30" t="s">
        <v>6</v>
      </c>
      <c r="B36" s="30"/>
      <c r="C36" s="30"/>
      <c r="D36" s="28"/>
      <c r="E36" s="45">
        <f>E34+E35</f>
        <v>118500</v>
      </c>
      <c r="F36" s="45">
        <f>F34+F35</f>
        <v>35255.130000000005</v>
      </c>
      <c r="G36" s="46">
        <f t="shared" ref="G36:G40" si="3">F36*100/E36</f>
        <v>29.751164556962028</v>
      </c>
    </row>
    <row r="37" spans="1:7" x14ac:dyDescent="0.25">
      <c r="A37" s="18" t="s">
        <v>69</v>
      </c>
      <c r="B37" s="18" t="s">
        <v>70</v>
      </c>
      <c r="C37" s="18" t="s">
        <v>71</v>
      </c>
      <c r="D37" s="19">
        <v>241</v>
      </c>
      <c r="E37" s="43">
        <v>1938300</v>
      </c>
      <c r="F37" s="43">
        <v>421391.35</v>
      </c>
      <c r="G37" s="44">
        <f t="shared" si="3"/>
        <v>21.740254346592376</v>
      </c>
    </row>
    <row r="38" spans="1:7" x14ac:dyDescent="0.25">
      <c r="A38" s="30" t="s">
        <v>6</v>
      </c>
      <c r="B38" s="30"/>
      <c r="C38" s="30"/>
      <c r="D38" s="29"/>
      <c r="E38" s="45">
        <f>E37</f>
        <v>1938300</v>
      </c>
      <c r="F38" s="45">
        <f>F37</f>
        <v>421391.35</v>
      </c>
      <c r="G38" s="46">
        <f t="shared" si="3"/>
        <v>21.740254346592376</v>
      </c>
    </row>
    <row r="39" spans="1:7" x14ac:dyDescent="0.25">
      <c r="A39" s="18" t="s">
        <v>72</v>
      </c>
      <c r="B39" s="18" t="s">
        <v>73</v>
      </c>
      <c r="C39" s="18" t="s">
        <v>74</v>
      </c>
      <c r="D39" s="19">
        <v>263</v>
      </c>
      <c r="E39" s="43">
        <v>40800</v>
      </c>
      <c r="F39" s="43">
        <v>16988</v>
      </c>
      <c r="G39" s="44">
        <f t="shared" si="3"/>
        <v>41.637254901960787</v>
      </c>
    </row>
    <row r="40" spans="1:7" x14ac:dyDescent="0.25">
      <c r="A40" s="28" t="s">
        <v>6</v>
      </c>
      <c r="B40" s="28"/>
      <c r="C40" s="28"/>
      <c r="D40" s="28"/>
      <c r="E40" s="45">
        <f>E39</f>
        <v>40800</v>
      </c>
      <c r="F40" s="45">
        <f>F39</f>
        <v>16988</v>
      </c>
      <c r="G40" s="46">
        <f t="shared" si="3"/>
        <v>41.637254901960787</v>
      </c>
    </row>
    <row r="41" spans="1:7" x14ac:dyDescent="0.25">
      <c r="A41" s="23" t="s">
        <v>7</v>
      </c>
      <c r="B41" s="23"/>
      <c r="C41" s="23"/>
      <c r="D41" s="23"/>
      <c r="E41" s="47">
        <f>E6+E9+E16+E24+E28+E32+E33+E36+E38+E40+E18+E13</f>
        <v>5421650</v>
      </c>
      <c r="F41" s="47">
        <f>F6+F9+F16+F24+F28+F32+F33+F36+F38+F40+F18+F13</f>
        <v>1262637.3</v>
      </c>
      <c r="G41" s="44"/>
    </row>
    <row r="44" spans="1:7" x14ac:dyDescent="0.25">
      <c r="A44" t="s">
        <v>75</v>
      </c>
      <c r="E44" t="s">
        <v>76</v>
      </c>
    </row>
    <row r="46" spans="1:7" x14ac:dyDescent="0.25">
      <c r="A46" s="1"/>
      <c r="B46" s="1"/>
      <c r="C46" s="1"/>
      <c r="D46" s="1"/>
    </row>
  </sheetData>
  <mergeCells count="2">
    <mergeCell ref="A1:G1"/>
    <mergeCell ref="A2:G2"/>
  </mergeCells>
  <phoneticPr fontId="5" type="noConversion"/>
  <pageMargins left="0.7" right="0.7" top="0.28000000000000003" bottom="0.5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дохода</vt:lpstr>
      <vt:lpstr>исполнение</vt:lpstr>
    </vt:vector>
  </TitlesOfParts>
  <Company>Детский сад "Малыш"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Саяна</dc:creator>
  <cp:lastModifiedBy>admin</cp:lastModifiedBy>
  <cp:lastPrinted>2017-04-11T07:15:02Z</cp:lastPrinted>
  <dcterms:created xsi:type="dcterms:W3CDTF">2011-11-20T12:46:13Z</dcterms:created>
  <dcterms:modified xsi:type="dcterms:W3CDTF">2018-05-03T16:17:15Z</dcterms:modified>
</cp:coreProperties>
</file>